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525" windowWidth="15585" windowHeight="9255" activeTab="0"/>
  </bookViews>
  <sheets>
    <sheet name="заявка на закуп" sheetId="1" r:id="rId1"/>
    <sheet name="Лист2" sheetId="2" r:id="rId2"/>
    <sheet name="перечень закупаемых товаров" sheetId="3" r:id="rId3"/>
    <sheet name="Лист1" sheetId="4" r:id="rId4"/>
  </sheets>
  <definedNames>
    <definedName name="_xlnm._FilterDatabase" localSheetId="0" hidden="1">'заявка на закуп'!$B$5:$N$7</definedName>
    <definedName name="_xlnm._FilterDatabase" localSheetId="2" hidden="1">'перечень закупаемых товаров'!$B$2:$L$14</definedName>
    <definedName name="_xlnm.Print_Titles" localSheetId="0">'заявка на закуп'!$5:$5</definedName>
    <definedName name="_xlnm.Print_Titles" localSheetId="2">'перечень закупаемых товаров'!$2:$2</definedName>
    <definedName name="_xlnm.Print_Area" localSheetId="0">'заявка на закуп'!$A$1:$N$12</definedName>
    <definedName name="_xlnm.Print_Area" localSheetId="3">'Лист1'!$A$1:$L$23</definedName>
    <definedName name="_xlnm.Print_Area" localSheetId="1">'Лист2'!$A$1:$O$22</definedName>
    <definedName name="_xlnm.Print_Area" localSheetId="2">'перечень закупаемых товаров'!$A$1:$L$24</definedName>
  </definedNames>
  <calcPr fullCalcOnLoad="1"/>
</workbook>
</file>

<file path=xl/sharedStrings.xml><?xml version="1.0" encoding="utf-8"?>
<sst xmlns="http://schemas.openxmlformats.org/spreadsheetml/2006/main" count="483" uniqueCount="98">
  <si>
    <t>Заявка на закуп товаров, работ и услуг</t>
  </si>
  <si>
    <t>Перечень закупаемых товаров, работ и услуг</t>
  </si>
  <si>
    <t>№ лота</t>
  </si>
  <si>
    <t>Код ЕНС ТРУ</t>
  </si>
  <si>
    <t>Наименование закупаемых товаров, работ и услуг</t>
  </si>
  <si>
    <t>Краткая характеристика</t>
  </si>
  <si>
    <t>Дополнительная характеристика (описание) товаров, работ и услуг с указанием (СТ РК, ГОСТ, ТУ и т.д.)</t>
  </si>
  <si>
    <t>Способ закупки</t>
  </si>
  <si>
    <t>Ед.изм.</t>
  </si>
  <si>
    <t>Кол-во</t>
  </si>
  <si>
    <t>Условия оплаты (размер авансового платежа), %</t>
  </si>
  <si>
    <t>Место поставки товара, выполнения работ, оказания услуг</t>
  </si>
  <si>
    <t>Срок поставки товара, выполнения работ, оказания услуг</t>
  </si>
  <si>
    <t>цена за единицу, тенге без  учета НДС</t>
  </si>
  <si>
    <t>Сумма, планируемая для закупа без учета НДС, тенге</t>
  </si>
  <si>
    <t>Сумма, планируемая для закупа с учетом НДС, тенге</t>
  </si>
  <si>
    <t>Краткая характеристика (описание) товаров, работ и услуг с указанием (СТ РК, ГОСТ, ТУ и т.д.)</t>
  </si>
  <si>
    <t>Условия поставки товара (в соответствии с ИНКОТЕРМС 2000), выполнения работ, оказания услуг</t>
  </si>
  <si>
    <t>Регион, место поставки товара, выполнения работ, оказания услуг</t>
  </si>
  <si>
    <t>DDP</t>
  </si>
  <si>
    <t>Согласовано:</t>
  </si>
  <si>
    <t>____________________________________________</t>
  </si>
  <si>
    <t>__________________________________________</t>
  </si>
  <si>
    <t xml:space="preserve">Управление бюджетирования и контроля затрат   </t>
  </si>
  <si>
    <t>Н. Ибраев</t>
  </si>
  <si>
    <t xml:space="preserve"> филиал АО "КДТС" по ст. Достык производственный участок ст. Алтынколь Алматинская область, Панфиловский район, ст. Алтынколь</t>
  </si>
  <si>
    <t>цена за единицу, тенге без учета НДС</t>
  </si>
  <si>
    <t>№ позиции</t>
  </si>
  <si>
    <t xml:space="preserve"> филиал АО "КДТС" по Карагандинской области г. Караганда, ул. Складская, 13</t>
  </si>
  <si>
    <t xml:space="preserve">Начальник Сектора безопасности и охраны труда </t>
  </si>
  <si>
    <t xml:space="preserve">Е. Жабыкбаев </t>
  </si>
  <si>
    <t xml:space="preserve"> филиал АО "КДТС" по ст.Достык Алматинская область, Алакольский район, ст. Достык, ул. Привокзальная, 7</t>
  </si>
  <si>
    <t>филиал АО "КДТС" - "Уральский грузовой участок" Западно-Казахстанская обл., п. Желаево, Промзона, 20</t>
  </si>
  <si>
    <t xml:space="preserve"> </t>
  </si>
  <si>
    <t xml:space="preserve"> филиал АО "КДТС" по Костанайской  области, ул. Перонная, 1</t>
  </si>
  <si>
    <t>468 У</t>
  </si>
  <si>
    <t>38.11.29.000.000.00.0777.000000000000</t>
  </si>
  <si>
    <t>Услуги по вывозу (сбору) неопасных отходов/имущества/материалов</t>
  </si>
  <si>
    <t xml:space="preserve">Услуги по вывозу мусора (твердо бытовых отходов) </t>
  </si>
  <si>
    <t>ОТ</t>
  </si>
  <si>
    <t>филиал АО "КДТС" по г. Алматы и Алматинской области, г. Алматы, ул. Северное кольцо, 57</t>
  </si>
  <si>
    <t>с даты вступления в силу договора по 31 декабря 2017 года</t>
  </si>
  <si>
    <t>авансовый платеж - 0%</t>
  </si>
  <si>
    <t>м3</t>
  </si>
  <si>
    <t>469 У</t>
  </si>
  <si>
    <t>филиал АО "Кедентранссервис" по г.Алматы и Алматинской области г.Талдыкорган, ул.Тынышпаева, 33</t>
  </si>
  <si>
    <t>470 У</t>
  </si>
  <si>
    <t>Атырауский региональный филиал АО "КДТС" г. Атырау, ст. Атырау,  грузовой двор</t>
  </si>
  <si>
    <t>471 У</t>
  </si>
  <si>
    <t>Атырауский региональный филиал АО «Кедентранссервис» г. Актау, ст. Мангышлак, грузовой двор</t>
  </si>
  <si>
    <t>472 У</t>
  </si>
  <si>
    <t>филиал АО "КДТС" по Восточно-Казахстанской области г.Усть-Каменогорск, ул. Делегатская, 36</t>
  </si>
  <si>
    <t>473 У</t>
  </si>
  <si>
    <t>475 У</t>
  </si>
  <si>
    <t>Западно-Казахстанский региональный филиал АО "КДТС" г. Актобе, 41 разъезд, товарный двор</t>
  </si>
  <si>
    <t>474 У</t>
  </si>
  <si>
    <t>476 У</t>
  </si>
  <si>
    <t>филиал АО "КДТС" по ст.Кызылорда , г. Кызылорда, 
ул. Жанадилова, б/н</t>
  </si>
  <si>
    <t>477 У</t>
  </si>
  <si>
    <t xml:space="preserve"> филиал АО "КДТС" по Павлодарской области г. Павлодар, ул. Товарная, 25</t>
  </si>
  <si>
    <t>478 У</t>
  </si>
  <si>
    <t>Южно-Казахстанский региональный филиал АО "КДТС" г. Шымкент, ул. Муминова, б/н</t>
  </si>
  <si>
    <t>479 У</t>
  </si>
  <si>
    <t>480 У</t>
  </si>
  <si>
    <t>481 У</t>
  </si>
  <si>
    <t>482 У</t>
  </si>
  <si>
    <t xml:space="preserve">филиал АО "КДТС" по г. Астана и Акмолинской области г. Кокшетау, г. Кокшетау, ул. Восточная промзона, проезд 18, участок 2
</t>
  </si>
  <si>
    <t xml:space="preserve"> филиал АО "КДТС" по г. Астана и Акмолинской области, г. Астана, 
ул. Жубанова, 33</t>
  </si>
  <si>
    <t>483 У</t>
  </si>
  <si>
    <t>862 Т</t>
  </si>
  <si>
    <t>350 У</t>
  </si>
  <si>
    <t>Услуги по предсменному медицинскому осмотру персонала</t>
  </si>
  <si>
    <t>ОИ</t>
  </si>
  <si>
    <t>чел.</t>
  </si>
  <si>
    <t>351 У</t>
  </si>
  <si>
    <t>352 У</t>
  </si>
  <si>
    <t>353 У</t>
  </si>
  <si>
    <t>354 У</t>
  </si>
  <si>
    <t>Филиал АО "КДТС" по Восточно-Казахстанской области г. Семей,  Массив Восточный Левый, д.3009А</t>
  </si>
  <si>
    <t>355 У</t>
  </si>
  <si>
    <t>356 У</t>
  </si>
  <si>
    <t>357 У</t>
  </si>
  <si>
    <t>358 У</t>
  </si>
  <si>
    <t>359 У</t>
  </si>
  <si>
    <t>360 У</t>
  </si>
  <si>
    <t>361 У</t>
  </si>
  <si>
    <t>363 У</t>
  </si>
  <si>
    <t>362 У</t>
  </si>
  <si>
    <t>364 У</t>
  </si>
  <si>
    <t>365 У</t>
  </si>
  <si>
    <t>Д. Врабий</t>
  </si>
  <si>
    <t>с даты вступления в силу договора по 31 декабря 2022 года</t>
  </si>
  <si>
    <t>Перечень закупаемых услуг</t>
  </si>
  <si>
    <t>841212.033.000000</t>
  </si>
  <si>
    <t>Услуги по периодическому медицинскому осмотру персонала</t>
  </si>
  <si>
    <t>179-1 У</t>
  </si>
  <si>
    <t>320-1 У</t>
  </si>
  <si>
    <t xml:space="preserve"> филиал АО "КДТС" по Восточно-Казахстанской области  г.Семей, Массив Восточный Левый, д.3009А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</si>
</sst>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419]General"/>
    <numFmt numFmtId="181" formatCode="#,##0.0"/>
    <numFmt numFmtId="182" formatCode="_-* #,##0_р_._-;\-* #,##0_р_._-;_-* &quot;-&quot;??_р_._-;_-@_-"/>
    <numFmt numFmtId="183" formatCode="0.0"/>
    <numFmt numFmtId="184" formatCode="[$-FC19]d\ mmmm\ yyyy\ &quot;г.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39" fillId="0" borderId="0" applyBorder="0" applyProtection="0">
      <alignment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68" applyFont="1" applyFill="1" applyBorder="1" applyAlignment="1">
      <alignment vertical="center" wrapText="1"/>
      <protection/>
    </xf>
    <xf numFmtId="0" fontId="8" fillId="33" borderId="12" xfId="68" applyFont="1" applyFill="1" applyBorder="1" applyAlignment="1">
      <alignment horizontal="center" vertical="center" wrapText="1"/>
      <protection/>
    </xf>
    <xf numFmtId="0" fontId="6" fillId="33" borderId="10" xfId="68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 wrapText="1"/>
    </xf>
    <xf numFmtId="4" fontId="33" fillId="33" borderId="0" xfId="0" applyNumberFormat="1" applyFont="1" applyFill="1" applyAlignment="1">
      <alignment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133" applyNumberFormat="1" applyFont="1" applyFill="1" applyAlignment="1">
      <alignment/>
    </xf>
    <xf numFmtId="0" fontId="33" fillId="33" borderId="0" xfId="133" applyNumberFormat="1" applyFont="1" applyFill="1" applyAlignment="1">
      <alignment horizontal="center" vertical="center"/>
    </xf>
    <xf numFmtId="0" fontId="8" fillId="33" borderId="10" xfId="68" applyFont="1" applyFill="1" applyBorder="1" applyAlignment="1">
      <alignment horizontal="center" vertical="center" wrapText="1"/>
      <protection/>
    </xf>
    <xf numFmtId="183" fontId="33" fillId="33" borderId="0" xfId="0" applyNumberFormat="1" applyFont="1" applyFill="1" applyAlignment="1">
      <alignment/>
    </xf>
    <xf numFmtId="181" fontId="6" fillId="33" borderId="12" xfId="68" applyNumberFormat="1" applyFont="1" applyFill="1" applyBorder="1" applyAlignment="1">
      <alignment horizontal="center" vertical="center" wrapText="1"/>
      <protection/>
    </xf>
    <xf numFmtId="181" fontId="6" fillId="33" borderId="10" xfId="0" applyNumberFormat="1" applyFont="1" applyFill="1" applyBorder="1" applyAlignment="1">
      <alignment horizontal="center" vertical="center" wrapText="1"/>
    </xf>
    <xf numFmtId="181" fontId="6" fillId="33" borderId="10" xfId="68" applyNumberFormat="1" applyFont="1" applyFill="1" applyBorder="1" applyAlignment="1">
      <alignment horizontal="center" vertical="center" wrapText="1"/>
      <protection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33" borderId="11" xfId="68" applyNumberFormat="1" applyFont="1" applyFill="1" applyBorder="1" applyAlignment="1">
      <alignment horizontal="center" vertical="center" wrapText="1"/>
      <protection/>
    </xf>
    <xf numFmtId="0" fontId="6" fillId="33" borderId="10" xfId="68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9" fillId="33" borderId="10" xfId="68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vertical="center" wrapText="1"/>
    </xf>
    <xf numFmtId="0" fontId="9" fillId="33" borderId="12" xfId="68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0" fillId="33" borderId="12" xfId="68" applyFont="1" applyFill="1" applyBorder="1" applyAlignment="1">
      <alignment horizontal="center" vertical="center" wrapText="1"/>
      <protection/>
    </xf>
    <xf numFmtId="181" fontId="9" fillId="33" borderId="12" xfId="68" applyNumberFormat="1" applyFont="1" applyFill="1" applyBorder="1" applyAlignment="1">
      <alignment horizontal="center" vertical="center" wrapText="1"/>
      <protection/>
    </xf>
    <xf numFmtId="181" fontId="9" fillId="33" borderId="10" xfId="68" applyNumberFormat="1" applyFont="1" applyFill="1" applyBorder="1" applyAlignment="1">
      <alignment horizontal="center" vertical="center" wrapText="1"/>
      <protection/>
    </xf>
    <xf numFmtId="0" fontId="60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1" fontId="61" fillId="33" borderId="10" xfId="0" applyNumberFormat="1" applyFont="1" applyFill="1" applyBorder="1" applyAlignment="1">
      <alignment horizontal="center" vertical="center" wrapText="1"/>
    </xf>
    <xf numFmtId="0" fontId="9" fillId="33" borderId="10" xfId="68" applyFont="1" applyFill="1" applyBorder="1" applyAlignment="1">
      <alignment vertical="center" wrapText="1"/>
      <protection/>
    </xf>
    <xf numFmtId="0" fontId="10" fillId="33" borderId="10" xfId="68" applyFont="1" applyFill="1" applyBorder="1" applyAlignment="1">
      <alignment horizontal="center" vertical="center" wrapText="1"/>
      <protection/>
    </xf>
    <xf numFmtId="181" fontId="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4" fontId="9" fillId="0" borderId="0" xfId="68" applyNumberFormat="1" applyFont="1" applyFill="1" applyBorder="1" applyAlignment="1">
      <alignment horizontal="center" vertical="center" wrapText="1"/>
      <protection/>
    </xf>
    <xf numFmtId="49" fontId="9" fillId="0" borderId="0" xfId="68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10" xfId="68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4" fontId="6" fillId="33" borderId="12" xfId="68" applyNumberFormat="1" applyFont="1" applyFill="1" applyBorder="1" applyAlignment="1">
      <alignment horizontal="center" vertical="center" wrapText="1"/>
      <protection/>
    </xf>
    <xf numFmtId="4" fontId="6" fillId="33" borderId="10" xfId="68" applyNumberFormat="1" applyFont="1" applyFill="1" applyBorder="1" applyAlignment="1">
      <alignment horizontal="center" vertical="center" wrapText="1"/>
      <protection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4" fontId="6" fillId="0" borderId="0" xfId="68" applyNumberFormat="1" applyFont="1" applyFill="1" applyBorder="1" applyAlignment="1">
      <alignment horizontal="center" vertical="center" wrapText="1"/>
      <protection/>
    </xf>
    <xf numFmtId="49" fontId="6" fillId="0" borderId="0" xfId="68" applyNumberFormat="1" applyFont="1" applyFill="1" applyBorder="1" applyAlignment="1">
      <alignment horizontal="left" vertical="center" wrapText="1"/>
      <protection/>
    </xf>
    <xf numFmtId="3" fontId="58" fillId="33" borderId="10" xfId="0" applyNumberFormat="1" applyFont="1" applyFill="1" applyBorder="1" applyAlignment="1">
      <alignment horizontal="center" vertical="center" wrapText="1"/>
    </xf>
    <xf numFmtId="0" fontId="12" fillId="33" borderId="10" xfId="68" applyFont="1" applyFill="1" applyBorder="1" applyAlignment="1">
      <alignment horizontal="left" vertical="center" wrapText="1"/>
      <protection/>
    </xf>
    <xf numFmtId="0" fontId="12" fillId="33" borderId="10" xfId="68" applyFont="1" applyFill="1" applyBorder="1" applyAlignment="1">
      <alignment horizontal="center" vertical="center" wrapText="1"/>
      <protection/>
    </xf>
    <xf numFmtId="3" fontId="62" fillId="33" borderId="10" xfId="0" applyNumberFormat="1" applyFont="1" applyFill="1" applyBorder="1" applyAlignment="1">
      <alignment horizontal="center" vertical="center" wrapText="1"/>
    </xf>
    <xf numFmtId="0" fontId="13" fillId="33" borderId="12" xfId="68" applyFont="1" applyFill="1" applyBorder="1" applyAlignment="1">
      <alignment horizontal="center" vertical="center" wrapText="1"/>
      <protection/>
    </xf>
    <xf numFmtId="181" fontId="12" fillId="33" borderId="12" xfId="68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4" fontId="12" fillId="33" borderId="12" xfId="68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8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60" fillId="0" borderId="0" xfId="0" applyFont="1" applyAlignment="1">
      <alignment horizontal="center"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АНДАГАЧ тел3-33-96" xfId="52"/>
    <cellStyle name="КАНДАГАЧ тел3-33-96 2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0 2 2" xfId="59"/>
    <cellStyle name="Обычный 10 3" xfId="60"/>
    <cellStyle name="Обычный 11" xfId="61"/>
    <cellStyle name="Обычный 12" xfId="62"/>
    <cellStyle name="Обычный 13" xfId="63"/>
    <cellStyle name="Обычный 13 2" xfId="64"/>
    <cellStyle name="Обычный 14" xfId="65"/>
    <cellStyle name="Обычный 17" xfId="66"/>
    <cellStyle name="Обычный 17 2" xfId="67"/>
    <cellStyle name="Обычный 2" xfId="68"/>
    <cellStyle name="Обычный 2 14" xfId="69"/>
    <cellStyle name="Обычный 2 14 2" xfId="70"/>
    <cellStyle name="Обычный 2 2" xfId="71"/>
    <cellStyle name="Обычный 2 3" xfId="72"/>
    <cellStyle name="Обычный 21" xfId="73"/>
    <cellStyle name="Обычный 21 2" xfId="74"/>
    <cellStyle name="Обычный 22" xfId="75"/>
    <cellStyle name="Обычный 22 2" xfId="76"/>
    <cellStyle name="Обычный 23" xfId="77"/>
    <cellStyle name="Обычный 23 2" xfId="78"/>
    <cellStyle name="Обычный 24" xfId="79"/>
    <cellStyle name="Обычный 24 2" xfId="80"/>
    <cellStyle name="Обычный 25" xfId="81"/>
    <cellStyle name="Обычный 25 2" xfId="82"/>
    <cellStyle name="Обычный 26" xfId="83"/>
    <cellStyle name="Обычный 26 2" xfId="84"/>
    <cellStyle name="Обычный 27" xfId="85"/>
    <cellStyle name="Обычный 27 2" xfId="86"/>
    <cellStyle name="Обычный 28" xfId="87"/>
    <cellStyle name="Обычный 28 2" xfId="88"/>
    <cellStyle name="Обычный 29" xfId="89"/>
    <cellStyle name="Обычный 29 2" xfId="90"/>
    <cellStyle name="Обычный 3" xfId="91"/>
    <cellStyle name="Обычный 3 2" xfId="92"/>
    <cellStyle name="Обычный 3 2 2" xfId="93"/>
    <cellStyle name="Обычный 3 2 2 2" xfId="94"/>
    <cellStyle name="Обычный 3 2 2 2 2" xfId="95"/>
    <cellStyle name="Обычный 3 2 2 2 3" xfId="96"/>
    <cellStyle name="Обычный 3 2 2 2 4" xfId="97"/>
    <cellStyle name="Обычный 3 2 2 7" xfId="98"/>
    <cellStyle name="Обычный 3 2 3" xfId="99"/>
    <cellStyle name="Обычный 3 3" xfId="100"/>
    <cellStyle name="Обычный 30" xfId="101"/>
    <cellStyle name="Обычный 30 2" xfId="102"/>
    <cellStyle name="Обычный 31" xfId="103"/>
    <cellStyle name="Обычный 31 2" xfId="104"/>
    <cellStyle name="Обычный 32" xfId="105"/>
    <cellStyle name="Обычный 32 2" xfId="106"/>
    <cellStyle name="Обычный 33" xfId="107"/>
    <cellStyle name="Обычный 33 2" xfId="108"/>
    <cellStyle name="Обычный 34" xfId="109"/>
    <cellStyle name="Обычный 34 2" xfId="110"/>
    <cellStyle name="Обычный 35" xfId="111"/>
    <cellStyle name="Обычный 35 2" xfId="112"/>
    <cellStyle name="Обычный 36" xfId="113"/>
    <cellStyle name="Обычный 36 2" xfId="114"/>
    <cellStyle name="Обычный 37" xfId="115"/>
    <cellStyle name="Обычный 37 2" xfId="116"/>
    <cellStyle name="Обычный 4" xfId="117"/>
    <cellStyle name="Обычный 4 5" xfId="118"/>
    <cellStyle name="Обычный 5" xfId="119"/>
    <cellStyle name="Обычный 6" xfId="120"/>
    <cellStyle name="Обычный 6 2" xfId="121"/>
    <cellStyle name="Обычный 6 2 2" xfId="122"/>
    <cellStyle name="Обычный 6 2 4" xfId="123"/>
    <cellStyle name="Обычный 6 2 4 2" xfId="124"/>
    <cellStyle name="Обычный 7" xfId="125"/>
    <cellStyle name="Обычный 8" xfId="126"/>
    <cellStyle name="Обычный 8 2" xfId="127"/>
    <cellStyle name="Обычный 9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Стиль 1" xfId="135"/>
    <cellStyle name="Стиль 1 2" xfId="136"/>
    <cellStyle name="Текст предупреждения" xfId="137"/>
    <cellStyle name="Comma" xfId="138"/>
    <cellStyle name="Comma [0]" xfId="139"/>
    <cellStyle name="Финансовый 2" xfId="140"/>
    <cellStyle name="Финансовый 2 2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68" zoomScaleSheetLayoutView="68" zoomScalePageLayoutView="0" workbookViewId="0" topLeftCell="A1">
      <selection activeCell="F7" sqref="F7"/>
    </sheetView>
  </sheetViews>
  <sheetFormatPr defaultColWidth="9.140625" defaultRowHeight="15"/>
  <cols>
    <col min="1" max="1" width="8.8515625" style="6" customWidth="1"/>
    <col min="2" max="2" width="12.00390625" style="6" customWidth="1"/>
    <col min="3" max="3" width="23.140625" style="6" bestFit="1" customWidth="1"/>
    <col min="4" max="4" width="34.57421875" style="6" customWidth="1"/>
    <col min="5" max="5" width="45.00390625" style="6" customWidth="1"/>
    <col min="6" max="6" width="37.8515625" style="6" customWidth="1"/>
    <col min="7" max="7" width="17.00390625" style="6" customWidth="1"/>
    <col min="8" max="8" width="15.57421875" style="6" customWidth="1"/>
    <col min="9" max="9" width="11.421875" style="6" customWidth="1"/>
    <col min="10" max="10" width="19.421875" style="6" customWidth="1"/>
    <col min="11" max="11" width="30.8515625" style="6" customWidth="1"/>
    <col min="12" max="12" width="25.28125" style="6" bestFit="1" customWidth="1"/>
    <col min="13" max="13" width="20.7109375" style="6" hidden="1" customWidth="1"/>
    <col min="14" max="14" width="21.57421875" style="6" customWidth="1"/>
    <col min="15" max="15" width="17.28125" style="5" customWidth="1"/>
    <col min="16" max="17" width="9.140625" style="6" customWidth="1"/>
    <col min="18" max="18" width="16.28125" style="6" customWidth="1"/>
    <col min="19" max="19" width="15.8515625" style="6" customWidth="1"/>
    <col min="20" max="20" width="14.8515625" style="6" customWidth="1"/>
    <col min="21" max="16384" width="9.140625" style="6" customWidth="1"/>
  </cols>
  <sheetData>
    <row r="1" spans="13:14" ht="26.25">
      <c r="M1" s="76"/>
      <c r="N1" s="76"/>
    </row>
    <row r="4" spans="1:14" ht="26.25">
      <c r="A4" s="4"/>
      <c r="B4" s="79" t="s">
        <v>92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7.5" customHeight="1">
      <c r="A5" s="7" t="s">
        <v>2</v>
      </c>
      <c r="B5" s="7" t="s">
        <v>27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</row>
    <row r="6" spans="1:15" s="12" customFormat="1" ht="93.75">
      <c r="A6" s="70">
        <v>1</v>
      </c>
      <c r="B6" s="70" t="s">
        <v>95</v>
      </c>
      <c r="C6" s="74" t="s">
        <v>93</v>
      </c>
      <c r="D6" s="74" t="s">
        <v>94</v>
      </c>
      <c r="E6" s="74" t="s">
        <v>94</v>
      </c>
      <c r="F6" s="69"/>
      <c r="G6" s="70" t="s">
        <v>72</v>
      </c>
      <c r="H6" s="70" t="s">
        <v>73</v>
      </c>
      <c r="I6" s="71">
        <v>48</v>
      </c>
      <c r="J6" s="72" t="s">
        <v>42</v>
      </c>
      <c r="K6" s="72" t="s">
        <v>51</v>
      </c>
      <c r="L6" s="72" t="s">
        <v>91</v>
      </c>
      <c r="M6" s="73">
        <f>N6/I6</f>
        <v>6515.479166666667</v>
      </c>
      <c r="N6" s="73">
        <v>312743</v>
      </c>
      <c r="O6" s="11"/>
    </row>
    <row r="7" spans="1:15" s="12" customFormat="1" ht="126.75" customHeight="1">
      <c r="A7" s="70">
        <v>2</v>
      </c>
      <c r="B7" s="70" t="s">
        <v>96</v>
      </c>
      <c r="C7" s="74" t="s">
        <v>93</v>
      </c>
      <c r="D7" s="74" t="s">
        <v>94</v>
      </c>
      <c r="E7" s="74" t="s">
        <v>94</v>
      </c>
      <c r="F7" s="17"/>
      <c r="G7" s="70" t="s">
        <v>72</v>
      </c>
      <c r="H7" s="70" t="s">
        <v>73</v>
      </c>
      <c r="I7" s="71">
        <v>11</v>
      </c>
      <c r="J7" s="72" t="s">
        <v>42</v>
      </c>
      <c r="K7" s="72" t="s">
        <v>97</v>
      </c>
      <c r="L7" s="72" t="s">
        <v>91</v>
      </c>
      <c r="M7" s="73">
        <f>N7/I7</f>
        <v>7712.727272727273</v>
      </c>
      <c r="N7" s="75">
        <v>84840</v>
      </c>
      <c r="O7" s="11"/>
    </row>
    <row r="8" spans="4:15" s="12" customFormat="1" ht="26.25" customHeight="1">
      <c r="D8" s="80"/>
      <c r="E8" s="80"/>
      <c r="H8" s="18"/>
      <c r="I8" s="18"/>
      <c r="J8" s="18"/>
      <c r="O8" s="11"/>
    </row>
    <row r="9" spans="3:11" s="1" customFormat="1" ht="26.25">
      <c r="C9" s="81"/>
      <c r="D9" s="81"/>
      <c r="E9" s="81"/>
      <c r="F9" s="82"/>
      <c r="G9" s="82"/>
      <c r="H9" s="82"/>
      <c r="I9" s="83"/>
      <c r="J9" s="83"/>
      <c r="K9" s="2"/>
    </row>
    <row r="10" s="1" customFormat="1" ht="26.25">
      <c r="K10" s="1" t="s">
        <v>33</v>
      </c>
    </row>
    <row r="11" spans="3:11" s="1" customFormat="1" ht="46.5" customHeight="1">
      <c r="C11" s="77"/>
      <c r="D11" s="77"/>
      <c r="E11" s="77"/>
      <c r="F11" s="78"/>
      <c r="G11" s="78"/>
      <c r="H11" s="78"/>
      <c r="I11" s="77"/>
      <c r="J11" s="77"/>
      <c r="K11" s="3"/>
    </row>
    <row r="12" s="1" customFormat="1" ht="26.25"/>
  </sheetData>
  <sheetProtection/>
  <autoFilter ref="B5:N7"/>
  <mergeCells count="9">
    <mergeCell ref="M1:N1"/>
    <mergeCell ref="C11:E11"/>
    <mergeCell ref="F11:H11"/>
    <mergeCell ref="I11:J11"/>
    <mergeCell ref="B4:N4"/>
    <mergeCell ref="D8:E8"/>
    <mergeCell ref="C9:E9"/>
    <mergeCell ref="F9:H9"/>
    <mergeCell ref="I9:J9"/>
  </mergeCells>
  <printOptions horizontalCentered="1"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40" zoomScaleSheetLayoutView="40" zoomScalePageLayoutView="0" workbookViewId="0" topLeftCell="A1">
      <selection activeCell="M3" sqref="M3:M18"/>
    </sheetView>
  </sheetViews>
  <sheetFormatPr defaultColWidth="9.140625" defaultRowHeight="15"/>
  <cols>
    <col min="1" max="1" width="8.8515625" style="6" customWidth="1"/>
    <col min="2" max="2" width="13.57421875" style="6" customWidth="1"/>
    <col min="3" max="3" width="23.140625" style="6" bestFit="1" customWidth="1"/>
    <col min="4" max="4" width="54.28125" style="6" customWidth="1"/>
    <col min="5" max="5" width="63.7109375" style="6" customWidth="1"/>
    <col min="6" max="6" width="53.00390625" style="6" bestFit="1" customWidth="1"/>
    <col min="7" max="7" width="16.00390625" style="6" customWidth="1"/>
    <col min="8" max="8" width="14.140625" style="6" customWidth="1"/>
    <col min="9" max="9" width="12.28125" style="6" customWidth="1"/>
    <col min="10" max="10" width="16.00390625" style="6" customWidth="1"/>
    <col min="11" max="11" width="30.8515625" style="6" customWidth="1"/>
    <col min="12" max="12" width="25.28125" style="6" bestFit="1" customWidth="1"/>
    <col min="13" max="13" width="22.8515625" style="6" bestFit="1" customWidth="1"/>
    <col min="14" max="14" width="30.57421875" style="6" customWidth="1"/>
    <col min="15" max="15" width="32.421875" style="6" customWidth="1"/>
    <col min="16" max="16" width="40.140625" style="5" customWidth="1"/>
    <col min="17" max="17" width="9.140625" style="6" customWidth="1"/>
    <col min="18" max="18" width="24.140625" style="6" bestFit="1" customWidth="1"/>
    <col min="19" max="19" width="37.7109375" style="6" customWidth="1"/>
    <col min="20" max="20" width="15.8515625" style="6" customWidth="1"/>
    <col min="21" max="21" width="14.8515625" style="6" customWidth="1"/>
    <col min="22" max="22" width="17.28125" style="6" bestFit="1" customWidth="1"/>
    <col min="23" max="16384" width="9.140625" style="6" customWidth="1"/>
  </cols>
  <sheetData>
    <row r="1" spans="1:15" ht="26.25">
      <c r="A1" s="4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7.5" customHeight="1">
      <c r="A2" s="7" t="s">
        <v>2</v>
      </c>
      <c r="B2" s="7" t="s">
        <v>27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22" s="12" customFormat="1" ht="210">
      <c r="A3" s="9">
        <v>1</v>
      </c>
      <c r="B3" s="9" t="s">
        <v>35</v>
      </c>
      <c r="C3" s="15" t="s">
        <v>36</v>
      </c>
      <c r="D3" s="14" t="s">
        <v>37</v>
      </c>
      <c r="E3" s="15" t="s">
        <v>37</v>
      </c>
      <c r="F3" s="17" t="s">
        <v>38</v>
      </c>
      <c r="G3" s="9" t="s">
        <v>39</v>
      </c>
      <c r="H3" s="9" t="s">
        <v>43</v>
      </c>
      <c r="I3" s="10">
        <v>548</v>
      </c>
      <c r="J3" s="16" t="s">
        <v>42</v>
      </c>
      <c r="K3" s="16" t="s">
        <v>40</v>
      </c>
      <c r="L3" s="16" t="s">
        <v>41</v>
      </c>
      <c r="M3" s="25">
        <v>2299.27007</v>
      </c>
      <c r="N3" s="26">
        <f>I3*M3</f>
        <v>1259999.99836</v>
      </c>
      <c r="O3" s="27">
        <f>N3*1.12</f>
        <v>1411199.9981632002</v>
      </c>
      <c r="P3" s="20"/>
      <c r="R3" s="22"/>
      <c r="S3" s="21"/>
      <c r="V3" s="19"/>
    </row>
    <row r="4" spans="1:18" s="12" customFormat="1" ht="210">
      <c r="A4" s="9">
        <v>2</v>
      </c>
      <c r="B4" s="9" t="s">
        <v>44</v>
      </c>
      <c r="C4" s="15" t="s">
        <v>36</v>
      </c>
      <c r="D4" s="14" t="s">
        <v>37</v>
      </c>
      <c r="E4" s="15" t="s">
        <v>37</v>
      </c>
      <c r="F4" s="17" t="s">
        <v>38</v>
      </c>
      <c r="G4" s="9" t="s">
        <v>39</v>
      </c>
      <c r="H4" s="9" t="s">
        <v>43</v>
      </c>
      <c r="I4" s="10">
        <v>48</v>
      </c>
      <c r="J4" s="16" t="s">
        <v>42</v>
      </c>
      <c r="K4" s="10" t="s">
        <v>45</v>
      </c>
      <c r="L4" s="16" t="s">
        <v>41</v>
      </c>
      <c r="M4" s="27">
        <v>1900</v>
      </c>
      <c r="N4" s="26">
        <f>I4*M4</f>
        <v>91200</v>
      </c>
      <c r="O4" s="27">
        <f>N4*1.12</f>
        <v>102144.00000000001</v>
      </c>
      <c r="P4" s="20"/>
      <c r="R4" s="22"/>
    </row>
    <row r="5" spans="1:18" s="12" customFormat="1" ht="183.75">
      <c r="A5" s="9">
        <v>3</v>
      </c>
      <c r="B5" s="9" t="s">
        <v>46</v>
      </c>
      <c r="C5" s="15" t="s">
        <v>36</v>
      </c>
      <c r="D5" s="14" t="s">
        <v>37</v>
      </c>
      <c r="E5" s="15" t="s">
        <v>37</v>
      </c>
      <c r="F5" s="17" t="s">
        <v>38</v>
      </c>
      <c r="G5" s="9" t="s">
        <v>39</v>
      </c>
      <c r="H5" s="9" t="s">
        <v>43</v>
      </c>
      <c r="I5" s="10">
        <v>96</v>
      </c>
      <c r="J5" s="16" t="s">
        <v>42</v>
      </c>
      <c r="K5" s="16" t="s">
        <v>47</v>
      </c>
      <c r="L5" s="16" t="s">
        <v>41</v>
      </c>
      <c r="M5" s="27">
        <v>971.433333</v>
      </c>
      <c r="N5" s="26">
        <f aca="true" t="shared" si="0" ref="N5:N18">I5*M5</f>
        <v>93257.599968</v>
      </c>
      <c r="O5" s="27">
        <f aca="true" t="shared" si="1" ref="O5:O18">N5*1.12</f>
        <v>104448.51196416</v>
      </c>
      <c r="P5" s="20"/>
      <c r="R5" s="22"/>
    </row>
    <row r="6" spans="1:18" s="12" customFormat="1" ht="183.75">
      <c r="A6" s="9">
        <v>4</v>
      </c>
      <c r="B6" s="9" t="s">
        <v>48</v>
      </c>
      <c r="C6" s="15" t="s">
        <v>36</v>
      </c>
      <c r="D6" s="14" t="s">
        <v>37</v>
      </c>
      <c r="E6" s="15" t="s">
        <v>37</v>
      </c>
      <c r="F6" s="17" t="s">
        <v>38</v>
      </c>
      <c r="G6" s="9" t="s">
        <v>39</v>
      </c>
      <c r="H6" s="9" t="s">
        <v>43</v>
      </c>
      <c r="I6" s="10">
        <v>18</v>
      </c>
      <c r="J6" s="16" t="s">
        <v>42</v>
      </c>
      <c r="K6" s="10" t="s">
        <v>49</v>
      </c>
      <c r="L6" s="16" t="s">
        <v>41</v>
      </c>
      <c r="M6" s="27">
        <v>3360</v>
      </c>
      <c r="N6" s="26">
        <f t="shared" si="0"/>
        <v>60480</v>
      </c>
      <c r="O6" s="27">
        <f t="shared" si="1"/>
        <v>67737.6</v>
      </c>
      <c r="P6" s="20"/>
      <c r="R6" s="22"/>
    </row>
    <row r="7" spans="1:18" s="12" customFormat="1" ht="183.75">
      <c r="A7" s="9">
        <v>5</v>
      </c>
      <c r="B7" s="9" t="s">
        <v>50</v>
      </c>
      <c r="C7" s="15" t="s">
        <v>36</v>
      </c>
      <c r="D7" s="14" t="s">
        <v>37</v>
      </c>
      <c r="E7" s="15" t="s">
        <v>37</v>
      </c>
      <c r="F7" s="17" t="s">
        <v>38</v>
      </c>
      <c r="G7" s="9" t="s">
        <v>39</v>
      </c>
      <c r="H7" s="9" t="s">
        <v>43</v>
      </c>
      <c r="I7" s="10">
        <v>57</v>
      </c>
      <c r="J7" s="16" t="s">
        <v>42</v>
      </c>
      <c r="K7" s="16" t="s">
        <v>51</v>
      </c>
      <c r="L7" s="16" t="s">
        <v>41</v>
      </c>
      <c r="M7" s="27">
        <v>888.505263</v>
      </c>
      <c r="N7" s="26">
        <f t="shared" si="0"/>
        <v>50644.799991</v>
      </c>
      <c r="O7" s="27">
        <f t="shared" si="1"/>
        <v>56722.175989920004</v>
      </c>
      <c r="P7" s="20"/>
      <c r="R7" s="22"/>
    </row>
    <row r="8" spans="1:18" s="12" customFormat="1" ht="236.25">
      <c r="A8" s="9">
        <v>6</v>
      </c>
      <c r="B8" s="9" t="s">
        <v>52</v>
      </c>
      <c r="C8" s="15" t="s">
        <v>36</v>
      </c>
      <c r="D8" s="14" t="s">
        <v>37</v>
      </c>
      <c r="E8" s="15" t="s">
        <v>37</v>
      </c>
      <c r="F8" s="17" t="s">
        <v>38</v>
      </c>
      <c r="G8" s="9" t="s">
        <v>39</v>
      </c>
      <c r="H8" s="9" t="s">
        <v>43</v>
      </c>
      <c r="I8" s="10">
        <v>13296</v>
      </c>
      <c r="J8" s="16" t="s">
        <v>42</v>
      </c>
      <c r="K8" s="16" t="s">
        <v>31</v>
      </c>
      <c r="L8" s="16" t="s">
        <v>41</v>
      </c>
      <c r="M8" s="27">
        <v>1102.4</v>
      </c>
      <c r="N8" s="26">
        <f t="shared" si="0"/>
        <v>14657510.4</v>
      </c>
      <c r="O8" s="27">
        <f t="shared" si="1"/>
        <v>16416411.648000002</v>
      </c>
      <c r="P8" s="20"/>
      <c r="R8" s="22"/>
    </row>
    <row r="9" spans="1:18" s="12" customFormat="1" ht="288.75">
      <c r="A9" s="9">
        <v>7</v>
      </c>
      <c r="B9" s="9" t="s">
        <v>55</v>
      </c>
      <c r="C9" s="15" t="s">
        <v>36</v>
      </c>
      <c r="D9" s="14" t="s">
        <v>37</v>
      </c>
      <c r="E9" s="15" t="s">
        <v>37</v>
      </c>
      <c r="F9" s="17" t="s">
        <v>38</v>
      </c>
      <c r="G9" s="9" t="s">
        <v>39</v>
      </c>
      <c r="H9" s="9" t="s">
        <v>43</v>
      </c>
      <c r="I9" s="13">
        <v>887</v>
      </c>
      <c r="J9" s="16" t="s">
        <v>42</v>
      </c>
      <c r="K9" s="10" t="s">
        <v>25</v>
      </c>
      <c r="L9" s="16" t="s">
        <v>41</v>
      </c>
      <c r="M9" s="27">
        <v>1339.99105</v>
      </c>
      <c r="N9" s="28">
        <f t="shared" si="0"/>
        <v>1188572.06135</v>
      </c>
      <c r="O9" s="29">
        <f t="shared" si="1"/>
        <v>1331200.7087120002</v>
      </c>
      <c r="P9" s="20"/>
      <c r="R9" s="22"/>
    </row>
    <row r="10" spans="1:18" s="12" customFormat="1" ht="210">
      <c r="A10" s="9">
        <v>8</v>
      </c>
      <c r="B10" s="9" t="s">
        <v>53</v>
      </c>
      <c r="C10" s="15" t="s">
        <v>36</v>
      </c>
      <c r="D10" s="14" t="s">
        <v>37</v>
      </c>
      <c r="E10" s="15" t="s">
        <v>37</v>
      </c>
      <c r="F10" s="17" t="s">
        <v>38</v>
      </c>
      <c r="G10" s="9" t="s">
        <v>39</v>
      </c>
      <c r="H10" s="9" t="s">
        <v>43</v>
      </c>
      <c r="I10" s="13">
        <v>67</v>
      </c>
      <c r="J10" s="16" t="s">
        <v>42</v>
      </c>
      <c r="K10" s="16" t="s">
        <v>54</v>
      </c>
      <c r="L10" s="16" t="s">
        <v>41</v>
      </c>
      <c r="M10" s="27">
        <v>1146.26866</v>
      </c>
      <c r="N10" s="28">
        <f t="shared" si="0"/>
        <v>76800.00022</v>
      </c>
      <c r="O10" s="29">
        <f t="shared" si="1"/>
        <v>86016.00024640001</v>
      </c>
      <c r="P10" s="20"/>
      <c r="R10" s="22"/>
    </row>
    <row r="11" spans="1:18" s="12" customFormat="1" ht="157.5">
      <c r="A11" s="9">
        <v>9</v>
      </c>
      <c r="B11" s="9" t="s">
        <v>56</v>
      </c>
      <c r="C11" s="15" t="s">
        <v>36</v>
      </c>
      <c r="D11" s="14" t="s">
        <v>37</v>
      </c>
      <c r="E11" s="15" t="s">
        <v>37</v>
      </c>
      <c r="F11" s="17" t="s">
        <v>38</v>
      </c>
      <c r="G11" s="9" t="s">
        <v>39</v>
      </c>
      <c r="H11" s="9" t="s">
        <v>43</v>
      </c>
      <c r="I11" s="13">
        <v>36</v>
      </c>
      <c r="J11" s="16" t="s">
        <v>42</v>
      </c>
      <c r="K11" s="16" t="s">
        <v>57</v>
      </c>
      <c r="L11" s="16" t="s">
        <v>41</v>
      </c>
      <c r="M11" s="28">
        <v>8555.55556</v>
      </c>
      <c r="N11" s="28">
        <f t="shared" si="0"/>
        <v>308000.00016000005</v>
      </c>
      <c r="O11" s="28">
        <f t="shared" si="1"/>
        <v>344960.0001792001</v>
      </c>
      <c r="P11" s="20"/>
      <c r="R11" s="22"/>
    </row>
    <row r="12" spans="1:18" s="12" customFormat="1" ht="157.5">
      <c r="A12" s="9">
        <v>10</v>
      </c>
      <c r="B12" s="9" t="s">
        <v>58</v>
      </c>
      <c r="C12" s="15" t="s">
        <v>36</v>
      </c>
      <c r="D12" s="14" t="s">
        <v>37</v>
      </c>
      <c r="E12" s="15" t="s">
        <v>37</v>
      </c>
      <c r="F12" s="17" t="s">
        <v>38</v>
      </c>
      <c r="G12" s="9" t="s">
        <v>39</v>
      </c>
      <c r="H12" s="9" t="s">
        <v>43</v>
      </c>
      <c r="I12" s="13">
        <v>65</v>
      </c>
      <c r="J12" s="16" t="s">
        <v>42</v>
      </c>
      <c r="K12" s="16" t="s">
        <v>59</v>
      </c>
      <c r="L12" s="16" t="s">
        <v>41</v>
      </c>
      <c r="M12" s="28">
        <v>1930.84308</v>
      </c>
      <c r="N12" s="28">
        <f t="shared" si="0"/>
        <v>125504.80020000001</v>
      </c>
      <c r="O12" s="28">
        <f t="shared" si="1"/>
        <v>140565.37622400004</v>
      </c>
      <c r="P12" s="20"/>
      <c r="R12" s="22"/>
    </row>
    <row r="13" spans="1:18" s="12" customFormat="1" ht="183.75">
      <c r="A13" s="9">
        <v>11</v>
      </c>
      <c r="B13" s="9" t="s">
        <v>60</v>
      </c>
      <c r="C13" s="15" t="s">
        <v>36</v>
      </c>
      <c r="D13" s="14" t="s">
        <v>37</v>
      </c>
      <c r="E13" s="15" t="s">
        <v>37</v>
      </c>
      <c r="F13" s="17" t="s">
        <v>38</v>
      </c>
      <c r="G13" s="9" t="s">
        <v>39</v>
      </c>
      <c r="H13" s="9" t="s">
        <v>43</v>
      </c>
      <c r="I13" s="13">
        <v>50</v>
      </c>
      <c r="J13" s="16" t="s">
        <v>42</v>
      </c>
      <c r="K13" s="16" t="s">
        <v>61</v>
      </c>
      <c r="L13" s="16" t="s">
        <v>41</v>
      </c>
      <c r="M13" s="28">
        <v>592</v>
      </c>
      <c r="N13" s="28">
        <f t="shared" si="0"/>
        <v>29600</v>
      </c>
      <c r="O13" s="28">
        <f t="shared" si="1"/>
        <v>33152</v>
      </c>
      <c r="P13" s="20"/>
      <c r="R13" s="22"/>
    </row>
    <row r="14" spans="1:18" s="12" customFormat="1" ht="236.25">
      <c r="A14" s="9">
        <v>12</v>
      </c>
      <c r="B14" s="9" t="s">
        <v>62</v>
      </c>
      <c r="C14" s="15" t="s">
        <v>36</v>
      </c>
      <c r="D14" s="14" t="s">
        <v>37</v>
      </c>
      <c r="E14" s="15" t="s">
        <v>37</v>
      </c>
      <c r="F14" s="17" t="s">
        <v>38</v>
      </c>
      <c r="G14" s="9" t="s">
        <v>39</v>
      </c>
      <c r="H14" s="9" t="s">
        <v>43</v>
      </c>
      <c r="I14" s="13">
        <v>558</v>
      </c>
      <c r="J14" s="16" t="s">
        <v>42</v>
      </c>
      <c r="K14" s="16" t="s">
        <v>32</v>
      </c>
      <c r="L14" s="16" t="s">
        <v>41</v>
      </c>
      <c r="M14" s="28">
        <v>693.90681</v>
      </c>
      <c r="N14" s="28">
        <f t="shared" si="0"/>
        <v>387199.99997999996</v>
      </c>
      <c r="O14" s="28">
        <f t="shared" si="1"/>
        <v>433663.9999776</v>
      </c>
      <c r="P14" s="20"/>
      <c r="R14" s="22"/>
    </row>
    <row r="15" spans="1:18" s="12" customFormat="1" ht="157.5">
      <c r="A15" s="9">
        <v>13</v>
      </c>
      <c r="B15" s="9" t="s">
        <v>63</v>
      </c>
      <c r="C15" s="15" t="s">
        <v>36</v>
      </c>
      <c r="D15" s="14" t="s">
        <v>37</v>
      </c>
      <c r="E15" s="15" t="s">
        <v>37</v>
      </c>
      <c r="F15" s="17" t="s">
        <v>38</v>
      </c>
      <c r="G15" s="9" t="s">
        <v>39</v>
      </c>
      <c r="H15" s="9" t="s">
        <v>43</v>
      </c>
      <c r="I15" s="13">
        <v>277</v>
      </c>
      <c r="J15" s="16" t="s">
        <v>42</v>
      </c>
      <c r="K15" s="16" t="s">
        <v>28</v>
      </c>
      <c r="L15" s="16" t="s">
        <v>41</v>
      </c>
      <c r="M15" s="28">
        <v>351.325487</v>
      </c>
      <c r="N15" s="28">
        <f>I15*M15</f>
        <v>97317.159899</v>
      </c>
      <c r="O15" s="28">
        <f>N15*1.12</f>
        <v>108995.21908688001</v>
      </c>
      <c r="P15" s="20"/>
      <c r="R15" s="22"/>
    </row>
    <row r="16" spans="1:18" s="12" customFormat="1" ht="157.5">
      <c r="A16" s="9">
        <v>14</v>
      </c>
      <c r="B16" s="9" t="s">
        <v>64</v>
      </c>
      <c r="C16" s="15" t="s">
        <v>36</v>
      </c>
      <c r="D16" s="14" t="s">
        <v>37</v>
      </c>
      <c r="E16" s="15" t="s">
        <v>37</v>
      </c>
      <c r="F16" s="17" t="s">
        <v>38</v>
      </c>
      <c r="G16" s="9" t="s">
        <v>39</v>
      </c>
      <c r="H16" s="9" t="s">
        <v>43</v>
      </c>
      <c r="I16" s="13">
        <v>10</v>
      </c>
      <c r="J16" s="16" t="s">
        <v>42</v>
      </c>
      <c r="K16" s="16" t="s">
        <v>34</v>
      </c>
      <c r="L16" s="16" t="s">
        <v>41</v>
      </c>
      <c r="M16" s="28">
        <v>880</v>
      </c>
      <c r="N16" s="28">
        <f t="shared" si="0"/>
        <v>8800</v>
      </c>
      <c r="O16" s="28">
        <f t="shared" si="1"/>
        <v>9856.000000000002</v>
      </c>
      <c r="P16" s="20"/>
      <c r="R16" s="22"/>
    </row>
    <row r="17" spans="1:18" s="12" customFormat="1" ht="315">
      <c r="A17" s="9">
        <v>15</v>
      </c>
      <c r="B17" s="9" t="s">
        <v>65</v>
      </c>
      <c r="C17" s="15" t="s">
        <v>36</v>
      </c>
      <c r="D17" s="14" t="s">
        <v>37</v>
      </c>
      <c r="E17" s="15" t="s">
        <v>37</v>
      </c>
      <c r="F17" s="17" t="s">
        <v>38</v>
      </c>
      <c r="G17" s="9" t="s">
        <v>39</v>
      </c>
      <c r="H17" s="9" t="s">
        <v>43</v>
      </c>
      <c r="I17" s="13">
        <v>30</v>
      </c>
      <c r="J17" s="16" t="s">
        <v>42</v>
      </c>
      <c r="K17" s="16" t="s">
        <v>66</v>
      </c>
      <c r="L17" s="16" t="s">
        <v>41</v>
      </c>
      <c r="M17" s="28">
        <v>993.573333</v>
      </c>
      <c r="N17" s="28">
        <f t="shared" si="0"/>
        <v>29807.19999</v>
      </c>
      <c r="O17" s="28">
        <f t="shared" si="1"/>
        <v>33384.06398880001</v>
      </c>
      <c r="P17" s="20"/>
      <c r="R17" s="22"/>
    </row>
    <row r="18" spans="1:18" s="12" customFormat="1" ht="183.75">
      <c r="A18" s="9">
        <v>16</v>
      </c>
      <c r="B18" s="9" t="s">
        <v>68</v>
      </c>
      <c r="C18" s="30" t="s">
        <v>36</v>
      </c>
      <c r="D18" s="31" t="s">
        <v>37</v>
      </c>
      <c r="E18" s="30" t="s">
        <v>37</v>
      </c>
      <c r="F18" s="17" t="s">
        <v>38</v>
      </c>
      <c r="G18" s="9" t="s">
        <v>39</v>
      </c>
      <c r="H18" s="9" t="s">
        <v>43</v>
      </c>
      <c r="I18" s="10">
        <v>400.4</v>
      </c>
      <c r="J18" s="23" t="s">
        <v>42</v>
      </c>
      <c r="K18" s="23" t="s">
        <v>67</v>
      </c>
      <c r="L18" s="23" t="s">
        <v>41</v>
      </c>
      <c r="M18" s="26">
        <v>1136.60739</v>
      </c>
      <c r="N18" s="26">
        <f t="shared" si="0"/>
        <v>455097.59895599994</v>
      </c>
      <c r="O18" s="26">
        <f t="shared" si="1"/>
        <v>509709.31083072</v>
      </c>
      <c r="P18" s="20"/>
      <c r="R18" s="22"/>
    </row>
    <row r="19" spans="4:16" s="12" customFormat="1" ht="26.25" customHeight="1">
      <c r="D19" s="80" t="s">
        <v>20</v>
      </c>
      <c r="E19" s="80"/>
      <c r="H19" s="18"/>
      <c r="I19" s="18"/>
      <c r="J19" s="18"/>
      <c r="N19" s="24"/>
      <c r="P19" s="11"/>
    </row>
    <row r="20" spans="3:11" s="1" customFormat="1" ht="26.25">
      <c r="C20" s="81" t="s">
        <v>29</v>
      </c>
      <c r="D20" s="81"/>
      <c r="E20" s="81"/>
      <c r="F20" s="82" t="s">
        <v>22</v>
      </c>
      <c r="G20" s="82"/>
      <c r="H20" s="82"/>
      <c r="I20" s="83" t="s">
        <v>30</v>
      </c>
      <c r="J20" s="83"/>
      <c r="K20" s="2"/>
    </row>
    <row r="21" s="1" customFormat="1" ht="26.25">
      <c r="K21" s="1" t="s">
        <v>33</v>
      </c>
    </row>
    <row r="22" spans="3:11" s="1" customFormat="1" ht="46.5" customHeight="1">
      <c r="C22" s="77" t="s">
        <v>23</v>
      </c>
      <c r="D22" s="77"/>
      <c r="E22" s="77"/>
      <c r="F22" s="78" t="s">
        <v>21</v>
      </c>
      <c r="G22" s="78"/>
      <c r="H22" s="78"/>
      <c r="I22" s="77" t="s">
        <v>24</v>
      </c>
      <c r="J22" s="77"/>
      <c r="K22" s="3"/>
    </row>
    <row r="23" s="1" customFormat="1" ht="26.25"/>
  </sheetData>
  <sheetProtection/>
  <mergeCells count="8">
    <mergeCell ref="B1:O1"/>
    <mergeCell ref="D19:E19"/>
    <mergeCell ref="C20:E20"/>
    <mergeCell ref="F20:H20"/>
    <mergeCell ref="I20:J20"/>
    <mergeCell ref="C22:E22"/>
    <mergeCell ref="F22:H22"/>
    <mergeCell ref="I22:J22"/>
  </mergeCells>
  <printOptions horizontalCentered="1"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3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25" zoomScaleSheetLayoutView="25" zoomScalePageLayoutView="0" workbookViewId="0" topLeftCell="A10">
      <selection activeCell="N23" sqref="N23"/>
    </sheetView>
  </sheetViews>
  <sheetFormatPr defaultColWidth="24.57421875" defaultRowHeight="15"/>
  <cols>
    <col min="1" max="1" width="13.7109375" style="1" customWidth="1"/>
    <col min="2" max="2" width="19.7109375" style="1" customWidth="1"/>
    <col min="3" max="3" width="75.57421875" style="1" customWidth="1"/>
    <col min="4" max="4" width="65.8515625" style="1" customWidth="1"/>
    <col min="5" max="5" width="24.57421875" style="1" customWidth="1"/>
    <col min="6" max="6" width="24.7109375" style="1" bestFit="1" customWidth="1"/>
    <col min="7" max="7" width="24.57421875" style="1" customWidth="1"/>
    <col min="8" max="8" width="39.421875" style="1" customWidth="1"/>
    <col min="9" max="9" width="37.7109375" style="1" customWidth="1"/>
    <col min="10" max="10" width="24.7109375" style="1" bestFit="1" customWidth="1"/>
    <col min="11" max="11" width="33.57421875" style="1" customWidth="1"/>
    <col min="12" max="12" width="38.140625" style="1" customWidth="1"/>
    <col min="13" max="16384" width="24.57421875" style="1" customWidth="1"/>
  </cols>
  <sheetData>
    <row r="1" spans="2:12" ht="26.25"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80.5">
      <c r="A2" s="7" t="s">
        <v>2</v>
      </c>
      <c r="B2" s="7" t="s">
        <v>27</v>
      </c>
      <c r="C2" s="7" t="s">
        <v>4</v>
      </c>
      <c r="D2" s="7" t="s">
        <v>16</v>
      </c>
      <c r="E2" s="7" t="s">
        <v>8</v>
      </c>
      <c r="F2" s="7" t="s">
        <v>9</v>
      </c>
      <c r="G2" s="7" t="s">
        <v>17</v>
      </c>
      <c r="H2" s="7" t="s">
        <v>18</v>
      </c>
      <c r="I2" s="7" t="s">
        <v>12</v>
      </c>
      <c r="J2" s="7" t="s">
        <v>26</v>
      </c>
      <c r="K2" s="7" t="s">
        <v>14</v>
      </c>
      <c r="L2" s="7" t="s">
        <v>15</v>
      </c>
    </row>
    <row r="3" spans="1:12" s="62" customFormat="1" ht="157.5">
      <c r="A3" s="58">
        <v>1</v>
      </c>
      <c r="B3" s="9" t="s">
        <v>70</v>
      </c>
      <c r="C3" s="14" t="s">
        <v>71</v>
      </c>
      <c r="D3" s="15" t="s">
        <v>71</v>
      </c>
      <c r="E3" s="9" t="s">
        <v>73</v>
      </c>
      <c r="F3" s="68">
        <v>26</v>
      </c>
      <c r="G3" s="59" t="s">
        <v>19</v>
      </c>
      <c r="H3" s="16" t="s">
        <v>40</v>
      </c>
      <c r="I3" s="16" t="s">
        <v>41</v>
      </c>
      <c r="J3" s="25">
        <f>52400.07692</f>
        <v>52400.07692</v>
      </c>
      <c r="K3" s="27">
        <f aca="true" t="shared" si="0" ref="K3:K18">F3*J3</f>
        <v>1362401.99992</v>
      </c>
      <c r="L3" s="27">
        <f aca="true" t="shared" si="1" ref="L3:L17">K3*1.12</f>
        <v>1525890.2399104002</v>
      </c>
    </row>
    <row r="4" spans="1:12" s="62" customFormat="1" ht="131.25">
      <c r="A4" s="58">
        <v>2</v>
      </c>
      <c r="B4" s="9" t="s">
        <v>74</v>
      </c>
      <c r="C4" s="14" t="s">
        <v>71</v>
      </c>
      <c r="D4" s="15" t="s">
        <v>71</v>
      </c>
      <c r="E4" s="9" t="s">
        <v>73</v>
      </c>
      <c r="F4" s="68">
        <v>9</v>
      </c>
      <c r="G4" s="59" t="s">
        <v>19</v>
      </c>
      <c r="H4" s="16" t="s">
        <v>47</v>
      </c>
      <c r="I4" s="16" t="s">
        <v>41</v>
      </c>
      <c r="J4" s="25">
        <v>72000</v>
      </c>
      <c r="K4" s="27">
        <f t="shared" si="0"/>
        <v>648000</v>
      </c>
      <c r="L4" s="27">
        <f t="shared" si="1"/>
        <v>725760.0000000001</v>
      </c>
    </row>
    <row r="5" spans="1:12" s="62" customFormat="1" ht="183.75">
      <c r="A5" s="58">
        <v>3</v>
      </c>
      <c r="B5" s="9" t="s">
        <v>75</v>
      </c>
      <c r="C5" s="14" t="s">
        <v>71</v>
      </c>
      <c r="D5" s="15" t="s">
        <v>71</v>
      </c>
      <c r="E5" s="9" t="s">
        <v>73</v>
      </c>
      <c r="F5" s="68">
        <v>3</v>
      </c>
      <c r="G5" s="59" t="s">
        <v>19</v>
      </c>
      <c r="H5" s="10" t="s">
        <v>49</v>
      </c>
      <c r="I5" s="16" t="s">
        <v>41</v>
      </c>
      <c r="J5" s="25">
        <v>108000</v>
      </c>
      <c r="K5" s="27">
        <f t="shared" si="0"/>
        <v>324000</v>
      </c>
      <c r="L5" s="27">
        <f t="shared" si="1"/>
        <v>362880.00000000006</v>
      </c>
    </row>
    <row r="6" spans="1:12" s="62" customFormat="1" ht="157.5">
      <c r="A6" s="58">
        <v>4</v>
      </c>
      <c r="B6" s="9" t="s">
        <v>76</v>
      </c>
      <c r="C6" s="14" t="s">
        <v>71</v>
      </c>
      <c r="D6" s="15" t="s">
        <v>71</v>
      </c>
      <c r="E6" s="9" t="s">
        <v>73</v>
      </c>
      <c r="F6" s="68">
        <v>12</v>
      </c>
      <c r="G6" s="59" t="s">
        <v>19</v>
      </c>
      <c r="H6" s="16" t="s">
        <v>51</v>
      </c>
      <c r="I6" s="16" t="s">
        <v>41</v>
      </c>
      <c r="J6" s="25">
        <v>29266.66667</v>
      </c>
      <c r="K6" s="27">
        <f t="shared" si="0"/>
        <v>351200.00003999996</v>
      </c>
      <c r="L6" s="27">
        <f t="shared" si="1"/>
        <v>393344.0000448</v>
      </c>
    </row>
    <row r="7" spans="1:12" s="62" customFormat="1" ht="157.5">
      <c r="A7" s="58">
        <v>5</v>
      </c>
      <c r="B7" s="9" t="s">
        <v>77</v>
      </c>
      <c r="C7" s="14" t="s">
        <v>71</v>
      </c>
      <c r="D7" s="15" t="s">
        <v>71</v>
      </c>
      <c r="E7" s="9" t="s">
        <v>73</v>
      </c>
      <c r="F7" s="68">
        <v>2</v>
      </c>
      <c r="G7" s="59" t="s">
        <v>19</v>
      </c>
      <c r="H7" s="16" t="s">
        <v>78</v>
      </c>
      <c r="I7" s="16" t="s">
        <v>41</v>
      </c>
      <c r="J7" s="25">
        <v>34675</v>
      </c>
      <c r="K7" s="27">
        <f t="shared" si="0"/>
        <v>69350</v>
      </c>
      <c r="L7" s="27">
        <f t="shared" si="1"/>
        <v>77672.00000000001</v>
      </c>
    </row>
    <row r="8" spans="1:12" s="62" customFormat="1" ht="157.5">
      <c r="A8" s="58">
        <v>6</v>
      </c>
      <c r="B8" s="9" t="s">
        <v>79</v>
      </c>
      <c r="C8" s="14" t="s">
        <v>71</v>
      </c>
      <c r="D8" s="15" t="s">
        <v>71</v>
      </c>
      <c r="E8" s="9" t="s">
        <v>73</v>
      </c>
      <c r="F8" s="68">
        <v>121</v>
      </c>
      <c r="G8" s="59" t="s">
        <v>19</v>
      </c>
      <c r="H8" s="16" t="s">
        <v>31</v>
      </c>
      <c r="I8" s="16" t="s">
        <v>41</v>
      </c>
      <c r="J8" s="25">
        <v>24966.94215</v>
      </c>
      <c r="K8" s="27">
        <f t="shared" si="0"/>
        <v>3021000.0001499997</v>
      </c>
      <c r="L8" s="27">
        <f t="shared" si="1"/>
        <v>3383520.000168</v>
      </c>
    </row>
    <row r="9" spans="1:12" s="62" customFormat="1" ht="210">
      <c r="A9" s="58">
        <v>7</v>
      </c>
      <c r="B9" s="9" t="s">
        <v>80</v>
      </c>
      <c r="C9" s="14" t="s">
        <v>71</v>
      </c>
      <c r="D9" s="15" t="s">
        <v>71</v>
      </c>
      <c r="E9" s="9" t="s">
        <v>73</v>
      </c>
      <c r="F9" s="68">
        <v>32</v>
      </c>
      <c r="G9" s="59" t="s">
        <v>19</v>
      </c>
      <c r="H9" s="10" t="s">
        <v>25</v>
      </c>
      <c r="I9" s="16" t="s">
        <v>41</v>
      </c>
      <c r="J9" s="25">
        <v>110702.8125</v>
      </c>
      <c r="K9" s="27">
        <f t="shared" si="0"/>
        <v>3542490</v>
      </c>
      <c r="L9" s="27">
        <f t="shared" si="1"/>
        <v>3967588.8000000003</v>
      </c>
    </row>
    <row r="10" spans="1:12" s="62" customFormat="1" ht="157.5">
      <c r="A10" s="58">
        <v>8</v>
      </c>
      <c r="B10" s="9" t="s">
        <v>81</v>
      </c>
      <c r="C10" s="14" t="s">
        <v>71</v>
      </c>
      <c r="D10" s="15" t="s">
        <v>71</v>
      </c>
      <c r="E10" s="9" t="s">
        <v>73</v>
      </c>
      <c r="F10" s="68">
        <v>9</v>
      </c>
      <c r="G10" s="59" t="s">
        <v>19</v>
      </c>
      <c r="H10" s="16" t="s">
        <v>54</v>
      </c>
      <c r="I10" s="16" t="s">
        <v>41</v>
      </c>
      <c r="J10" s="25">
        <v>35666.666666666664</v>
      </c>
      <c r="K10" s="27">
        <f t="shared" si="0"/>
        <v>321000</v>
      </c>
      <c r="L10" s="27">
        <f t="shared" si="1"/>
        <v>359520.00000000006</v>
      </c>
    </row>
    <row r="11" spans="1:12" s="62" customFormat="1" ht="105">
      <c r="A11" s="58">
        <v>9</v>
      </c>
      <c r="B11" s="9" t="s">
        <v>82</v>
      </c>
      <c r="C11" s="14" t="s">
        <v>71</v>
      </c>
      <c r="D11" s="15" t="s">
        <v>71</v>
      </c>
      <c r="E11" s="9" t="s">
        <v>73</v>
      </c>
      <c r="F11" s="68">
        <v>3</v>
      </c>
      <c r="G11" s="59" t="s">
        <v>19</v>
      </c>
      <c r="H11" s="16" t="s">
        <v>57</v>
      </c>
      <c r="I11" s="16" t="s">
        <v>41</v>
      </c>
      <c r="J11" s="25">
        <v>59000</v>
      </c>
      <c r="K11" s="27">
        <f t="shared" si="0"/>
        <v>177000</v>
      </c>
      <c r="L11" s="27">
        <f>K11*1.12</f>
        <v>198240.00000000003</v>
      </c>
    </row>
    <row r="12" spans="1:12" s="62" customFormat="1" ht="105">
      <c r="A12" s="58">
        <v>10</v>
      </c>
      <c r="B12" s="9" t="s">
        <v>83</v>
      </c>
      <c r="C12" s="14" t="s">
        <v>71</v>
      </c>
      <c r="D12" s="15" t="s">
        <v>71</v>
      </c>
      <c r="E12" s="9" t="s">
        <v>73</v>
      </c>
      <c r="F12" s="68">
        <v>4</v>
      </c>
      <c r="G12" s="59" t="s">
        <v>19</v>
      </c>
      <c r="H12" s="16" t="s">
        <v>59</v>
      </c>
      <c r="I12" s="16" t="s">
        <v>41</v>
      </c>
      <c r="J12" s="25">
        <v>131035.75</v>
      </c>
      <c r="K12" s="27">
        <f t="shared" si="0"/>
        <v>524143</v>
      </c>
      <c r="L12" s="27">
        <f t="shared" si="1"/>
        <v>587040.16</v>
      </c>
    </row>
    <row r="13" spans="1:12" s="62" customFormat="1" ht="131.25">
      <c r="A13" s="58">
        <v>11</v>
      </c>
      <c r="B13" s="9" t="s">
        <v>84</v>
      </c>
      <c r="C13" s="14" t="s">
        <v>71</v>
      </c>
      <c r="D13" s="15" t="s">
        <v>71</v>
      </c>
      <c r="E13" s="9" t="s">
        <v>73</v>
      </c>
      <c r="F13" s="68">
        <v>7</v>
      </c>
      <c r="G13" s="59" t="s">
        <v>19</v>
      </c>
      <c r="H13" s="16" t="s">
        <v>61</v>
      </c>
      <c r="I13" s="16" t="s">
        <v>41</v>
      </c>
      <c r="J13" s="60">
        <v>34285.71429</v>
      </c>
      <c r="K13" s="61">
        <f t="shared" si="0"/>
        <v>240000.00003000002</v>
      </c>
      <c r="L13" s="61">
        <f t="shared" si="1"/>
        <v>268800.0000336001</v>
      </c>
    </row>
    <row r="14" spans="1:12" s="62" customFormat="1" ht="157.5">
      <c r="A14" s="58">
        <v>12</v>
      </c>
      <c r="B14" s="9" t="s">
        <v>85</v>
      </c>
      <c r="C14" s="14" t="s">
        <v>71</v>
      </c>
      <c r="D14" s="15" t="s">
        <v>71</v>
      </c>
      <c r="E14" s="9" t="s">
        <v>73</v>
      </c>
      <c r="F14" s="68">
        <v>5</v>
      </c>
      <c r="G14" s="59" t="s">
        <v>19</v>
      </c>
      <c r="H14" s="16" t="s">
        <v>32</v>
      </c>
      <c r="I14" s="16" t="s">
        <v>41</v>
      </c>
      <c r="J14" s="60">
        <v>85000</v>
      </c>
      <c r="K14" s="61">
        <f t="shared" si="0"/>
        <v>425000</v>
      </c>
      <c r="L14" s="61">
        <f t="shared" si="1"/>
        <v>476000.00000000006</v>
      </c>
    </row>
    <row r="15" spans="1:12" s="62" customFormat="1" ht="105">
      <c r="A15" s="58">
        <v>13</v>
      </c>
      <c r="B15" s="9" t="s">
        <v>87</v>
      </c>
      <c r="C15" s="14" t="s">
        <v>71</v>
      </c>
      <c r="D15" s="15" t="s">
        <v>71</v>
      </c>
      <c r="E15" s="9" t="s">
        <v>73</v>
      </c>
      <c r="F15" s="68">
        <v>10</v>
      </c>
      <c r="G15" s="59" t="s">
        <v>19</v>
      </c>
      <c r="H15" s="16" t="s">
        <v>28</v>
      </c>
      <c r="I15" s="16" t="s">
        <v>41</v>
      </c>
      <c r="J15" s="60">
        <v>55242.58</v>
      </c>
      <c r="K15" s="61">
        <f t="shared" si="0"/>
        <v>552425.8</v>
      </c>
      <c r="L15" s="61">
        <f t="shared" si="1"/>
        <v>618716.8960000001</v>
      </c>
    </row>
    <row r="16" spans="1:12" s="62" customFormat="1" ht="105">
      <c r="A16" s="58">
        <v>14</v>
      </c>
      <c r="B16" s="9" t="s">
        <v>86</v>
      </c>
      <c r="C16" s="14" t="s">
        <v>71</v>
      </c>
      <c r="D16" s="15" t="s">
        <v>71</v>
      </c>
      <c r="E16" s="9" t="s">
        <v>73</v>
      </c>
      <c r="F16" s="68">
        <v>6</v>
      </c>
      <c r="G16" s="59" t="s">
        <v>19</v>
      </c>
      <c r="H16" s="16" t="s">
        <v>34</v>
      </c>
      <c r="I16" s="16" t="s">
        <v>41</v>
      </c>
      <c r="J16" s="60">
        <v>53928</v>
      </c>
      <c r="K16" s="61">
        <f t="shared" si="0"/>
        <v>323568</v>
      </c>
      <c r="L16" s="61">
        <f t="shared" si="1"/>
        <v>362396.16000000003</v>
      </c>
    </row>
    <row r="17" spans="1:12" s="62" customFormat="1" ht="131.25">
      <c r="A17" s="58">
        <v>15</v>
      </c>
      <c r="B17" s="9" t="s">
        <v>88</v>
      </c>
      <c r="C17" s="14" t="s">
        <v>71</v>
      </c>
      <c r="D17" s="15" t="s">
        <v>71</v>
      </c>
      <c r="E17" s="9" t="s">
        <v>73</v>
      </c>
      <c r="F17" s="68">
        <v>24</v>
      </c>
      <c r="G17" s="59" t="s">
        <v>19</v>
      </c>
      <c r="H17" s="16" t="s">
        <v>67</v>
      </c>
      <c r="I17" s="16" t="s">
        <v>41</v>
      </c>
      <c r="J17" s="60">
        <v>105654.75</v>
      </c>
      <c r="K17" s="61">
        <f t="shared" si="0"/>
        <v>2535714</v>
      </c>
      <c r="L17" s="61">
        <f t="shared" si="1"/>
        <v>2839999.68</v>
      </c>
    </row>
    <row r="18" spans="1:12" s="62" customFormat="1" ht="210">
      <c r="A18" s="58">
        <v>16</v>
      </c>
      <c r="B18" s="9" t="s">
        <v>89</v>
      </c>
      <c r="C18" s="14" t="s">
        <v>71</v>
      </c>
      <c r="D18" s="15" t="s">
        <v>71</v>
      </c>
      <c r="E18" s="9" t="s">
        <v>73</v>
      </c>
      <c r="F18" s="68">
        <v>3</v>
      </c>
      <c r="G18" s="59" t="s">
        <v>19</v>
      </c>
      <c r="H18" s="16" t="s">
        <v>66</v>
      </c>
      <c r="I18" s="16" t="s">
        <v>41</v>
      </c>
      <c r="J18" s="60">
        <v>66217</v>
      </c>
      <c r="K18" s="61">
        <f t="shared" si="0"/>
        <v>198651</v>
      </c>
      <c r="L18" s="61">
        <f>K18*1.12</f>
        <v>222489.12000000002</v>
      </c>
    </row>
    <row r="19" spans="1:12" ht="26.25">
      <c r="A19" s="63"/>
      <c r="B19" s="64"/>
      <c r="C19" s="64"/>
      <c r="D19" s="65"/>
      <c r="E19" s="65"/>
      <c r="F19" s="66"/>
      <c r="G19" s="65"/>
      <c r="H19" s="67"/>
      <c r="I19" s="65"/>
      <c r="J19" s="66"/>
      <c r="K19" s="66"/>
      <c r="L19" s="66"/>
    </row>
    <row r="20" spans="1:12" ht="26.25">
      <c r="A20" s="63"/>
      <c r="B20" s="64" t="s">
        <v>33</v>
      </c>
      <c r="C20" s="64"/>
      <c r="D20" s="65"/>
      <c r="E20" s="65"/>
      <c r="F20" s="66"/>
      <c r="G20" s="65"/>
      <c r="H20" s="67"/>
      <c r="I20" s="65"/>
      <c r="J20" s="66"/>
      <c r="K20" s="66"/>
      <c r="L20" s="66"/>
    </row>
    <row r="21" spans="3:11" ht="26.25">
      <c r="C21" s="81" t="s">
        <v>29</v>
      </c>
      <c r="D21" s="81"/>
      <c r="E21" s="81"/>
      <c r="F21" s="82" t="s">
        <v>22</v>
      </c>
      <c r="G21" s="82"/>
      <c r="H21" s="82"/>
      <c r="I21" s="83" t="s">
        <v>30</v>
      </c>
      <c r="J21" s="83"/>
      <c r="K21" s="2"/>
    </row>
    <row r="23" spans="3:11" ht="46.5" customHeight="1">
      <c r="C23" s="77" t="s">
        <v>23</v>
      </c>
      <c r="D23" s="77"/>
      <c r="E23" s="77"/>
      <c r="F23" s="78" t="s">
        <v>21</v>
      </c>
      <c r="G23" s="78"/>
      <c r="H23" s="78"/>
      <c r="I23" s="77" t="s">
        <v>90</v>
      </c>
      <c r="J23" s="77"/>
      <c r="K23" s="3"/>
    </row>
  </sheetData>
  <sheetProtection/>
  <autoFilter ref="B2:L14"/>
  <mergeCells count="7">
    <mergeCell ref="B1:L1"/>
    <mergeCell ref="I21:J21"/>
    <mergeCell ref="I23:J23"/>
    <mergeCell ref="C21:E21"/>
    <mergeCell ref="F21:H21"/>
    <mergeCell ref="C23:E23"/>
    <mergeCell ref="F23:H23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30" r:id="rId1"/>
  <rowBreaks count="2" manualBreakCount="2">
    <brk id="12" max="11" man="1"/>
    <brk id="24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60" zoomScalePageLayoutView="0" workbookViewId="0" topLeftCell="B4">
      <selection activeCell="D3" sqref="D3"/>
    </sheetView>
  </sheetViews>
  <sheetFormatPr defaultColWidth="24.57421875" defaultRowHeight="15"/>
  <cols>
    <col min="1" max="1" width="24.7109375" style="32" bestFit="1" customWidth="1"/>
    <col min="2" max="5" width="24.57421875" style="32" customWidth="1"/>
    <col min="6" max="6" width="24.7109375" style="32" bestFit="1" customWidth="1"/>
    <col min="7" max="9" width="24.57421875" style="32" customWidth="1"/>
    <col min="10" max="10" width="32.28125" style="32" customWidth="1"/>
    <col min="11" max="12" width="25.00390625" style="32" bestFit="1" customWidth="1"/>
    <col min="13" max="16384" width="24.57421875" style="32" customWidth="1"/>
  </cols>
  <sheetData>
    <row r="1" spans="2:12" ht="15.75"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94.5">
      <c r="A2" s="33" t="s">
        <v>2</v>
      </c>
      <c r="B2" s="33" t="s">
        <v>27</v>
      </c>
      <c r="C2" s="33" t="s">
        <v>4</v>
      </c>
      <c r="D2" s="33" t="s">
        <v>16</v>
      </c>
      <c r="E2" s="33" t="s">
        <v>8</v>
      </c>
      <c r="F2" s="33" t="s">
        <v>9</v>
      </c>
      <c r="G2" s="33" t="s">
        <v>17</v>
      </c>
      <c r="H2" s="33" t="s">
        <v>18</v>
      </c>
      <c r="I2" s="33" t="s">
        <v>12</v>
      </c>
      <c r="J2" s="33" t="s">
        <v>26</v>
      </c>
      <c r="K2" s="33" t="s">
        <v>14</v>
      </c>
      <c r="L2" s="33" t="s">
        <v>15</v>
      </c>
    </row>
    <row r="3" spans="1:13" s="43" customFormat="1" ht="78.75">
      <c r="A3" s="34">
        <v>1</v>
      </c>
      <c r="B3" s="57" t="s">
        <v>69</v>
      </c>
      <c r="C3" s="36" t="s">
        <v>37</v>
      </c>
      <c r="D3" s="37" t="s">
        <v>37</v>
      </c>
      <c r="E3" s="35" t="s">
        <v>43</v>
      </c>
      <c r="F3" s="38">
        <v>548</v>
      </c>
      <c r="G3" s="39" t="s">
        <v>19</v>
      </c>
      <c r="H3" s="40" t="s">
        <v>40</v>
      </c>
      <c r="I3" s="40" t="s">
        <v>41</v>
      </c>
      <c r="J3" s="41">
        <v>2299.27007</v>
      </c>
      <c r="K3" s="42">
        <f aca="true" t="shared" si="0" ref="K3:K13">F3*J3</f>
        <v>1259999.99836</v>
      </c>
      <c r="L3" s="42">
        <f aca="true" t="shared" si="1" ref="L3:L14">K3*1.12</f>
        <v>1411199.9981632002</v>
      </c>
      <c r="M3" s="43" t="s">
        <v>33</v>
      </c>
    </row>
    <row r="4" spans="1:12" s="43" customFormat="1" ht="94.5">
      <c r="A4" s="34">
        <v>2</v>
      </c>
      <c r="B4" s="35" t="s">
        <v>44</v>
      </c>
      <c r="C4" s="37" t="s">
        <v>37</v>
      </c>
      <c r="D4" s="37" t="s">
        <v>37</v>
      </c>
      <c r="E4" s="35" t="s">
        <v>43</v>
      </c>
      <c r="F4" s="38">
        <v>48</v>
      </c>
      <c r="G4" s="39" t="s">
        <v>19</v>
      </c>
      <c r="H4" s="38" t="s">
        <v>45</v>
      </c>
      <c r="I4" s="40" t="s">
        <v>41</v>
      </c>
      <c r="J4" s="42">
        <v>1900</v>
      </c>
      <c r="K4" s="42">
        <f t="shared" si="0"/>
        <v>91200</v>
      </c>
      <c r="L4" s="42">
        <f t="shared" si="1"/>
        <v>102144.00000000001</v>
      </c>
    </row>
    <row r="5" spans="1:12" s="43" customFormat="1" ht="78.75">
      <c r="A5" s="34">
        <v>3</v>
      </c>
      <c r="B5" s="35" t="s">
        <v>46</v>
      </c>
      <c r="C5" s="37" t="s">
        <v>37</v>
      </c>
      <c r="D5" s="37" t="s">
        <v>37</v>
      </c>
      <c r="E5" s="35" t="s">
        <v>43</v>
      </c>
      <c r="F5" s="38">
        <v>96</v>
      </c>
      <c r="G5" s="39" t="s">
        <v>19</v>
      </c>
      <c r="H5" s="40" t="s">
        <v>47</v>
      </c>
      <c r="I5" s="40" t="s">
        <v>41</v>
      </c>
      <c r="J5" s="42">
        <v>971.433333</v>
      </c>
      <c r="K5" s="42">
        <f t="shared" si="0"/>
        <v>93257.599968</v>
      </c>
      <c r="L5" s="42">
        <f t="shared" si="1"/>
        <v>104448.51196416</v>
      </c>
    </row>
    <row r="6" spans="1:12" s="43" customFormat="1" ht="94.5">
      <c r="A6" s="34">
        <v>4</v>
      </c>
      <c r="B6" s="35" t="s">
        <v>48</v>
      </c>
      <c r="C6" s="37" t="s">
        <v>37</v>
      </c>
      <c r="D6" s="37" t="s">
        <v>37</v>
      </c>
      <c r="E6" s="35" t="s">
        <v>43</v>
      </c>
      <c r="F6" s="38">
        <v>18</v>
      </c>
      <c r="G6" s="39" t="s">
        <v>19</v>
      </c>
      <c r="H6" s="38" t="s">
        <v>49</v>
      </c>
      <c r="I6" s="40" t="s">
        <v>41</v>
      </c>
      <c r="J6" s="42">
        <v>3360</v>
      </c>
      <c r="K6" s="42">
        <f t="shared" si="0"/>
        <v>60480</v>
      </c>
      <c r="L6" s="42">
        <f t="shared" si="1"/>
        <v>67737.6</v>
      </c>
    </row>
    <row r="7" spans="1:12" s="43" customFormat="1" ht="78.75">
      <c r="A7" s="34">
        <v>5</v>
      </c>
      <c r="B7" s="35" t="s">
        <v>50</v>
      </c>
      <c r="C7" s="37" t="s">
        <v>37</v>
      </c>
      <c r="D7" s="37" t="s">
        <v>37</v>
      </c>
      <c r="E7" s="35" t="s">
        <v>43</v>
      </c>
      <c r="F7" s="38">
        <v>57</v>
      </c>
      <c r="G7" s="39" t="s">
        <v>19</v>
      </c>
      <c r="H7" s="40" t="s">
        <v>51</v>
      </c>
      <c r="I7" s="40" t="s">
        <v>41</v>
      </c>
      <c r="J7" s="42">
        <v>888.505263</v>
      </c>
      <c r="K7" s="42">
        <f t="shared" si="0"/>
        <v>50644.799991</v>
      </c>
      <c r="L7" s="42">
        <f t="shared" si="1"/>
        <v>56722.175989920004</v>
      </c>
    </row>
    <row r="8" spans="1:12" s="43" customFormat="1" ht="78.75">
      <c r="A8" s="34">
        <v>6</v>
      </c>
      <c r="B8" s="35" t="s">
        <v>52</v>
      </c>
      <c r="C8" s="37" t="s">
        <v>37</v>
      </c>
      <c r="D8" s="37" t="s">
        <v>37</v>
      </c>
      <c r="E8" s="35" t="s">
        <v>43</v>
      </c>
      <c r="F8" s="38">
        <v>13296</v>
      </c>
      <c r="G8" s="39" t="s">
        <v>19</v>
      </c>
      <c r="H8" s="40" t="s">
        <v>31</v>
      </c>
      <c r="I8" s="40" t="s">
        <v>41</v>
      </c>
      <c r="J8" s="42">
        <v>1102.4</v>
      </c>
      <c r="K8" s="42">
        <f t="shared" si="0"/>
        <v>14657510.4</v>
      </c>
      <c r="L8" s="42">
        <f t="shared" si="1"/>
        <v>16416411.648000002</v>
      </c>
    </row>
    <row r="9" spans="1:12" s="43" customFormat="1" ht="110.25">
      <c r="A9" s="34">
        <v>7</v>
      </c>
      <c r="B9" s="35" t="s">
        <v>55</v>
      </c>
      <c r="C9" s="37" t="s">
        <v>37</v>
      </c>
      <c r="D9" s="37" t="s">
        <v>37</v>
      </c>
      <c r="E9" s="35" t="s">
        <v>43</v>
      </c>
      <c r="F9" s="44">
        <v>887</v>
      </c>
      <c r="G9" s="39" t="s">
        <v>19</v>
      </c>
      <c r="H9" s="38" t="s">
        <v>25</v>
      </c>
      <c r="I9" s="40" t="s">
        <v>41</v>
      </c>
      <c r="J9" s="42">
        <v>1339.99105</v>
      </c>
      <c r="K9" s="42">
        <f t="shared" si="0"/>
        <v>1188572.06135</v>
      </c>
      <c r="L9" s="42">
        <f t="shared" si="1"/>
        <v>1331200.7087120002</v>
      </c>
    </row>
    <row r="10" spans="1:12" s="43" customFormat="1" ht="78.75">
      <c r="A10" s="34">
        <v>8</v>
      </c>
      <c r="B10" s="35" t="s">
        <v>53</v>
      </c>
      <c r="C10" s="37" t="s">
        <v>37</v>
      </c>
      <c r="D10" s="37" t="s">
        <v>37</v>
      </c>
      <c r="E10" s="35" t="s">
        <v>43</v>
      </c>
      <c r="F10" s="44">
        <v>67</v>
      </c>
      <c r="G10" s="39" t="s">
        <v>19</v>
      </c>
      <c r="H10" s="40" t="s">
        <v>54</v>
      </c>
      <c r="I10" s="40" t="s">
        <v>41</v>
      </c>
      <c r="J10" s="42">
        <v>1146.26866</v>
      </c>
      <c r="K10" s="42">
        <f t="shared" si="0"/>
        <v>76800.00022</v>
      </c>
      <c r="L10" s="42">
        <f t="shared" si="1"/>
        <v>86016.00024640001</v>
      </c>
    </row>
    <row r="11" spans="1:12" s="43" customFormat="1" ht="63">
      <c r="A11" s="34">
        <v>9</v>
      </c>
      <c r="B11" s="35" t="s">
        <v>56</v>
      </c>
      <c r="C11" s="37" t="s">
        <v>37</v>
      </c>
      <c r="D11" s="37" t="s">
        <v>37</v>
      </c>
      <c r="E11" s="35" t="s">
        <v>43</v>
      </c>
      <c r="F11" s="44">
        <v>36</v>
      </c>
      <c r="G11" s="39" t="s">
        <v>19</v>
      </c>
      <c r="H11" s="40" t="s">
        <v>57</v>
      </c>
      <c r="I11" s="40" t="s">
        <v>41</v>
      </c>
      <c r="J11" s="45">
        <v>8555.55556</v>
      </c>
      <c r="K11" s="42">
        <f>F11*J11</f>
        <v>308000.00016000005</v>
      </c>
      <c r="L11" s="42">
        <f>K11*1.12</f>
        <v>344960.0001792001</v>
      </c>
    </row>
    <row r="12" spans="1:12" s="43" customFormat="1" ht="63">
      <c r="A12" s="34">
        <v>10</v>
      </c>
      <c r="B12" s="35" t="s">
        <v>58</v>
      </c>
      <c r="C12" s="37" t="s">
        <v>37</v>
      </c>
      <c r="D12" s="37" t="s">
        <v>37</v>
      </c>
      <c r="E12" s="35" t="s">
        <v>43</v>
      </c>
      <c r="F12" s="44">
        <v>65</v>
      </c>
      <c r="G12" s="39" t="s">
        <v>19</v>
      </c>
      <c r="H12" s="40" t="s">
        <v>59</v>
      </c>
      <c r="I12" s="40" t="s">
        <v>41</v>
      </c>
      <c r="J12" s="45">
        <v>1930.84308</v>
      </c>
      <c r="K12" s="42">
        <f t="shared" si="0"/>
        <v>125504.80020000001</v>
      </c>
      <c r="L12" s="42">
        <f t="shared" si="1"/>
        <v>140565.37622400004</v>
      </c>
    </row>
    <row r="13" spans="1:12" s="43" customFormat="1" ht="78.75">
      <c r="A13" s="34">
        <v>11</v>
      </c>
      <c r="B13" s="35" t="s">
        <v>60</v>
      </c>
      <c r="C13" s="37" t="s">
        <v>37</v>
      </c>
      <c r="D13" s="37" t="s">
        <v>37</v>
      </c>
      <c r="E13" s="35" t="s">
        <v>43</v>
      </c>
      <c r="F13" s="44">
        <v>50</v>
      </c>
      <c r="G13" s="39" t="s">
        <v>19</v>
      </c>
      <c r="H13" s="40" t="s">
        <v>61</v>
      </c>
      <c r="I13" s="40" t="s">
        <v>41</v>
      </c>
      <c r="J13" s="45">
        <v>592</v>
      </c>
      <c r="K13" s="42">
        <f t="shared" si="0"/>
        <v>29600</v>
      </c>
      <c r="L13" s="42">
        <f t="shared" si="1"/>
        <v>33152</v>
      </c>
    </row>
    <row r="14" spans="1:12" s="43" customFormat="1" ht="78.75">
      <c r="A14" s="34">
        <v>12</v>
      </c>
      <c r="B14" s="35" t="s">
        <v>62</v>
      </c>
      <c r="C14" s="37" t="s">
        <v>37</v>
      </c>
      <c r="D14" s="37" t="s">
        <v>37</v>
      </c>
      <c r="E14" s="35" t="s">
        <v>43</v>
      </c>
      <c r="F14" s="44">
        <v>558</v>
      </c>
      <c r="G14" s="39" t="s">
        <v>19</v>
      </c>
      <c r="H14" s="40" t="s">
        <v>32</v>
      </c>
      <c r="I14" s="40" t="s">
        <v>41</v>
      </c>
      <c r="J14" s="45">
        <v>693.90681</v>
      </c>
      <c r="K14" s="46">
        <f>F14*J14</f>
        <v>387199.99997999996</v>
      </c>
      <c r="L14" s="42">
        <f t="shared" si="1"/>
        <v>433663.9999776</v>
      </c>
    </row>
    <row r="15" spans="1:12" s="43" customFormat="1" ht="63">
      <c r="A15" s="34">
        <v>13</v>
      </c>
      <c r="B15" s="35" t="s">
        <v>63</v>
      </c>
      <c r="C15" s="37" t="s">
        <v>37</v>
      </c>
      <c r="D15" s="37" t="s">
        <v>37</v>
      </c>
      <c r="E15" s="35" t="s">
        <v>43</v>
      </c>
      <c r="F15" s="44">
        <v>277</v>
      </c>
      <c r="G15" s="39" t="s">
        <v>19</v>
      </c>
      <c r="H15" s="40" t="s">
        <v>28</v>
      </c>
      <c r="I15" s="40" t="s">
        <v>41</v>
      </c>
      <c r="J15" s="45">
        <v>351.325487</v>
      </c>
      <c r="K15" s="42">
        <f>F15*J15</f>
        <v>97317.159899</v>
      </c>
      <c r="L15" s="42">
        <f>K15*1.12</f>
        <v>108995.21908688001</v>
      </c>
    </row>
    <row r="16" spans="1:12" s="43" customFormat="1" ht="63">
      <c r="A16" s="34">
        <v>14</v>
      </c>
      <c r="B16" s="35" t="s">
        <v>64</v>
      </c>
      <c r="C16" s="37" t="s">
        <v>37</v>
      </c>
      <c r="D16" s="37" t="s">
        <v>37</v>
      </c>
      <c r="E16" s="35" t="s">
        <v>43</v>
      </c>
      <c r="F16" s="44">
        <v>10</v>
      </c>
      <c r="G16" s="39" t="s">
        <v>19</v>
      </c>
      <c r="H16" s="40" t="s">
        <v>34</v>
      </c>
      <c r="I16" s="40" t="s">
        <v>41</v>
      </c>
      <c r="J16" s="45">
        <v>880</v>
      </c>
      <c r="K16" s="42">
        <f>F16*J16</f>
        <v>8800</v>
      </c>
      <c r="L16" s="42">
        <f>K16*1.12</f>
        <v>9856.000000000002</v>
      </c>
    </row>
    <row r="17" spans="1:12" s="43" customFormat="1" ht="126">
      <c r="A17" s="34">
        <v>15</v>
      </c>
      <c r="B17" s="35" t="s">
        <v>65</v>
      </c>
      <c r="C17" s="37" t="s">
        <v>37</v>
      </c>
      <c r="D17" s="37" t="s">
        <v>37</v>
      </c>
      <c r="E17" s="35" t="s">
        <v>43</v>
      </c>
      <c r="F17" s="44">
        <v>30</v>
      </c>
      <c r="G17" s="39" t="s">
        <v>19</v>
      </c>
      <c r="H17" s="40" t="s">
        <v>66</v>
      </c>
      <c r="I17" s="40" t="s">
        <v>41</v>
      </c>
      <c r="J17" s="45">
        <v>993.573333</v>
      </c>
      <c r="K17" s="42">
        <f>F17*J17</f>
        <v>29807.19999</v>
      </c>
      <c r="L17" s="42">
        <f>K17*1.12</f>
        <v>33384.06398880001</v>
      </c>
    </row>
    <row r="18" spans="1:12" s="43" customFormat="1" ht="78.75">
      <c r="A18" s="34">
        <v>16</v>
      </c>
      <c r="B18" s="35" t="s">
        <v>68</v>
      </c>
      <c r="C18" s="47" t="s">
        <v>37</v>
      </c>
      <c r="D18" s="47" t="s">
        <v>37</v>
      </c>
      <c r="E18" s="35" t="s">
        <v>43</v>
      </c>
      <c r="F18" s="38">
        <v>400.4</v>
      </c>
      <c r="G18" s="39" t="s">
        <v>19</v>
      </c>
      <c r="H18" s="48" t="s">
        <v>67</v>
      </c>
      <c r="I18" s="48" t="s">
        <v>41</v>
      </c>
      <c r="J18" s="49">
        <v>1136.60739</v>
      </c>
      <c r="K18" s="42">
        <f>F18*J18</f>
        <v>455097.59895599994</v>
      </c>
      <c r="L18" s="42">
        <f>K18*1.12</f>
        <v>509709.31083072</v>
      </c>
    </row>
    <row r="19" spans="1:12" ht="15.75">
      <c r="A19" s="50"/>
      <c r="B19" s="51"/>
      <c r="C19" s="51"/>
      <c r="D19" s="52"/>
      <c r="E19" s="52"/>
      <c r="F19" s="53"/>
      <c r="G19" s="52"/>
      <c r="H19" s="54"/>
      <c r="I19" s="52"/>
      <c r="J19" s="53"/>
      <c r="K19" s="53"/>
      <c r="L19" s="53"/>
    </row>
    <row r="20" spans="1:12" ht="15.75">
      <c r="A20" s="50"/>
      <c r="B20" s="51" t="s">
        <v>33</v>
      </c>
      <c r="C20" s="51"/>
      <c r="D20" s="52"/>
      <c r="E20" s="52"/>
      <c r="F20" s="53"/>
      <c r="G20" s="52"/>
      <c r="H20" s="54"/>
      <c r="I20" s="52"/>
      <c r="J20" s="53"/>
      <c r="K20" s="53"/>
      <c r="L20" s="53"/>
    </row>
    <row r="21" spans="3:11" ht="15.75">
      <c r="C21" s="86" t="s">
        <v>29</v>
      </c>
      <c r="D21" s="86"/>
      <c r="E21" s="86"/>
      <c r="F21" s="87" t="s">
        <v>22</v>
      </c>
      <c r="G21" s="87"/>
      <c r="H21" s="87"/>
      <c r="I21" s="88" t="s">
        <v>30</v>
      </c>
      <c r="J21" s="88"/>
      <c r="K21" s="55"/>
    </row>
    <row r="23" spans="3:11" ht="46.5" customHeight="1">
      <c r="C23" s="89" t="s">
        <v>23</v>
      </c>
      <c r="D23" s="89"/>
      <c r="E23" s="89"/>
      <c r="F23" s="90" t="s">
        <v>21</v>
      </c>
      <c r="G23" s="90"/>
      <c r="H23" s="90"/>
      <c r="I23" s="89" t="s">
        <v>24</v>
      </c>
      <c r="J23" s="89"/>
      <c r="K23" s="56"/>
    </row>
  </sheetData>
  <sheetProtection/>
  <mergeCells count="7">
    <mergeCell ref="B1:L1"/>
    <mergeCell ref="C21:E21"/>
    <mergeCell ref="F21:H21"/>
    <mergeCell ref="I21:J21"/>
    <mergeCell ref="C23:E23"/>
    <mergeCell ref="F23:H23"/>
    <mergeCell ref="I23:J2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Толагай Торехан</dc:creator>
  <cp:keywords/>
  <dc:description/>
  <cp:lastModifiedBy>Каирова Айгуль Саматовна</cp:lastModifiedBy>
  <cp:lastPrinted>2021-12-14T11:38:38Z</cp:lastPrinted>
  <dcterms:created xsi:type="dcterms:W3CDTF">2015-02-18T04:38:26Z</dcterms:created>
  <dcterms:modified xsi:type="dcterms:W3CDTF">2022-03-25T08:02:12Z</dcterms:modified>
  <cp:category/>
  <cp:version/>
  <cp:contentType/>
  <cp:contentStatus/>
</cp:coreProperties>
</file>